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orimastromonico/Desktop/Budgets/"/>
    </mc:Choice>
  </mc:AlternateContent>
  <xr:revisionPtr revIDLastSave="0" documentId="8_{CA4EE6E4-D1B6-C142-A610-4BD11CB510E8}" xr6:coauthVersionLast="47" xr6:coauthVersionMax="47" xr10:uidLastSave="{00000000-0000-0000-0000-000000000000}"/>
  <bookViews>
    <workbookView xWindow="4740" yWindow="660" windowWidth="35160" windowHeight="26160" activeTab="2" xr2:uid="{AD21DC13-D3D2-4B3F-85DA-644190A82B2D}"/>
  </bookViews>
  <sheets>
    <sheet name="Summit" sheetId="1" r:id="rId1"/>
    <sheet name="YLA" sheetId="2" r:id="rId2"/>
    <sheet name="Tall Pin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7" i="2" l="1"/>
  <c r="C54" i="2" s="1"/>
  <c r="C56" i="2" s="1"/>
  <c r="C58" i="2" s="1"/>
  <c r="C60" i="2" s="1"/>
  <c r="C18" i="3"/>
  <c r="C55" i="3"/>
  <c r="C57" i="3" s="1"/>
  <c r="C59" i="3" s="1"/>
  <c r="C61" i="3" s="1"/>
  <c r="C25" i="2"/>
  <c r="C22" i="2"/>
  <c r="C21" i="2"/>
  <c r="C48" i="1"/>
  <c r="C50" i="1"/>
  <c r="C52" i="1" s="1"/>
  <c r="C54" i="1" s="1"/>
</calcChain>
</file>

<file path=xl/sharedStrings.xml><?xml version="1.0" encoding="utf-8"?>
<sst xmlns="http://schemas.openxmlformats.org/spreadsheetml/2006/main" count="163" uniqueCount="72">
  <si>
    <t>Summit</t>
  </si>
  <si>
    <t>Operating Budget Summary</t>
  </si>
  <si>
    <t>Revenue</t>
  </si>
  <si>
    <t>Budget YTD</t>
  </si>
  <si>
    <t>TOTAL</t>
  </si>
  <si>
    <t>Expenses</t>
  </si>
  <si>
    <t>Salaries and related expenses</t>
  </si>
  <si>
    <t>Permanent Salaries</t>
  </si>
  <si>
    <t>Permanent Fringe</t>
  </si>
  <si>
    <t>Temporary Salaries</t>
  </si>
  <si>
    <t>Temporary Fringe</t>
  </si>
  <si>
    <t>Total Salary Expense</t>
  </si>
  <si>
    <t>Operating Expenses</t>
  </si>
  <si>
    <t>Travel - Instate</t>
  </si>
  <si>
    <t>Reg.Instate</t>
  </si>
  <si>
    <t>Reg. Out</t>
  </si>
  <si>
    <t>Prof. Fees</t>
  </si>
  <si>
    <t>Freight</t>
  </si>
  <si>
    <t>Moving</t>
  </si>
  <si>
    <t>Phone</t>
  </si>
  <si>
    <t>Repairs</t>
  </si>
  <si>
    <t>Printing/Marketing</t>
  </si>
  <si>
    <t>Staff recruitment</t>
  </si>
  <si>
    <t>Electric/Propane</t>
  </si>
  <si>
    <t>Waste</t>
  </si>
  <si>
    <t>Contract</t>
  </si>
  <si>
    <t>Office</t>
  </si>
  <si>
    <t>Auto</t>
  </si>
  <si>
    <t>Maintenance</t>
  </si>
  <si>
    <t>Mail</t>
  </si>
  <si>
    <t>Non-recurring - Major</t>
  </si>
  <si>
    <t>Tshirt</t>
  </si>
  <si>
    <t>Program</t>
  </si>
  <si>
    <t>Insurance</t>
  </si>
  <si>
    <t>Rentals</t>
  </si>
  <si>
    <t>Leases</t>
  </si>
  <si>
    <t>Canteen</t>
  </si>
  <si>
    <t>Kitchen</t>
  </si>
  <si>
    <t>Computer Equipment</t>
  </si>
  <si>
    <t>Total Operating Expense</t>
  </si>
  <si>
    <t>Balance</t>
  </si>
  <si>
    <t>Contract Services</t>
  </si>
  <si>
    <t>FY27</t>
  </si>
  <si>
    <t>Contract and Student Fees</t>
  </si>
  <si>
    <t>ASU/Operating</t>
  </si>
  <si>
    <t>Youth Leadership Academy</t>
  </si>
  <si>
    <t>Contract Fees</t>
  </si>
  <si>
    <t>Student Fees</t>
  </si>
  <si>
    <t>TAP Salary Reimbursement</t>
  </si>
  <si>
    <t>GT Funding</t>
  </si>
  <si>
    <t>Power Bill</t>
  </si>
  <si>
    <t>FY20 Carryover</t>
  </si>
  <si>
    <t>ARK Grant</t>
  </si>
  <si>
    <t>Travel -Instate</t>
  </si>
  <si>
    <t>Pest Control</t>
  </si>
  <si>
    <t>Special Services</t>
  </si>
  <si>
    <t>Alarm Monitoring</t>
  </si>
  <si>
    <t>Cleaning Services</t>
  </si>
  <si>
    <t>Fire Alarm Inspection</t>
  </si>
  <si>
    <t>Instructional Coach</t>
  </si>
  <si>
    <t>Arts and Music</t>
  </si>
  <si>
    <t>Tall Pines</t>
  </si>
  <si>
    <t>Tall Pines Contract</t>
  </si>
  <si>
    <t>ESSER III</t>
  </si>
  <si>
    <t>IDEA Funding</t>
  </si>
  <si>
    <t>Potential Increase</t>
  </si>
  <si>
    <t>P&amp;I / TAP Master Teacher</t>
  </si>
  <si>
    <t>Carryover</t>
  </si>
  <si>
    <t>Alliance</t>
  </si>
  <si>
    <t>Dumpster Depot</t>
  </si>
  <si>
    <t>Susan Finley</t>
  </si>
  <si>
    <t>Indirect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</si>
</sst>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9617F-C7C3-4167-94CD-B0EBAA863279}">
  <dimension ref="A5:C59"/>
  <sheetViews>
    <sheetView topLeftCell="A27" workbookViewId="0">
      <selection activeCell="C49" sqref="C49"/>
    </sheetView>
  </sheetViews>
  <sheetFormatPr baseColWidth="10" defaultColWidth="8.83203125" defaultRowHeight="15" x14ac:dyDescent="0.2"/>
  <cols>
    <col min="1" max="1" width="27.6640625" bestFit="1" customWidth="1"/>
    <col min="2" max="2" width="25.33203125" bestFit="1" customWidth="1"/>
    <col min="3" max="3" width="14.6640625" bestFit="1" customWidth="1"/>
  </cols>
  <sheetData>
    <row r="5" spans="1:3" x14ac:dyDescent="0.2">
      <c r="A5" t="s">
        <v>0</v>
      </c>
    </row>
    <row r="6" spans="1:3" x14ac:dyDescent="0.2">
      <c r="A6" t="s">
        <v>42</v>
      </c>
      <c r="B6" t="s">
        <v>1</v>
      </c>
    </row>
    <row r="9" spans="1:3" x14ac:dyDescent="0.2">
      <c r="A9" t="s">
        <v>2</v>
      </c>
      <c r="C9" t="s">
        <v>3</v>
      </c>
    </row>
    <row r="10" spans="1:3" x14ac:dyDescent="0.2">
      <c r="B10" t="s">
        <v>43</v>
      </c>
      <c r="C10" s="2">
        <v>1443158.88</v>
      </c>
    </row>
    <row r="11" spans="1:3" x14ac:dyDescent="0.2">
      <c r="B11" t="s">
        <v>4</v>
      </c>
      <c r="C11" s="2">
        <v>1443158.88</v>
      </c>
    </row>
    <row r="12" spans="1:3" x14ac:dyDescent="0.2">
      <c r="C12" s="2"/>
    </row>
    <row r="13" spans="1:3" x14ac:dyDescent="0.2">
      <c r="A13" t="s">
        <v>5</v>
      </c>
      <c r="C13" s="2"/>
    </row>
    <row r="14" spans="1:3" x14ac:dyDescent="0.2">
      <c r="A14" t="s">
        <v>6</v>
      </c>
      <c r="C14" s="2"/>
    </row>
    <row r="15" spans="1:3" x14ac:dyDescent="0.2">
      <c r="B15" t="s">
        <v>7</v>
      </c>
      <c r="C15" s="2">
        <v>722700.5</v>
      </c>
    </row>
    <row r="16" spans="1:3" x14ac:dyDescent="0.2">
      <c r="B16" t="s">
        <v>8</v>
      </c>
      <c r="C16" s="2">
        <v>329551.42800000001</v>
      </c>
    </row>
    <row r="17" spans="1:3" x14ac:dyDescent="0.2">
      <c r="B17" t="s">
        <v>9</v>
      </c>
      <c r="C17" s="2"/>
    </row>
    <row r="18" spans="1:3" x14ac:dyDescent="0.2">
      <c r="B18" t="s">
        <v>10</v>
      </c>
      <c r="C18" s="2"/>
    </row>
    <row r="19" spans="1:3" x14ac:dyDescent="0.2">
      <c r="B19" t="s">
        <v>11</v>
      </c>
      <c r="C19" s="2">
        <v>1052251.9280000001</v>
      </c>
    </row>
    <row r="20" spans="1:3" x14ac:dyDescent="0.2">
      <c r="C20" s="2"/>
    </row>
    <row r="21" spans="1:3" x14ac:dyDescent="0.2">
      <c r="A21" t="s">
        <v>12</v>
      </c>
      <c r="C21" s="2"/>
    </row>
    <row r="22" spans="1:3" x14ac:dyDescent="0.2">
      <c r="A22">
        <v>6000</v>
      </c>
      <c r="B22" t="s">
        <v>13</v>
      </c>
      <c r="C22" s="2">
        <v>0</v>
      </c>
    </row>
    <row r="23" spans="1:3" x14ac:dyDescent="0.2">
      <c r="A23">
        <v>6009</v>
      </c>
      <c r="B23" t="s">
        <v>14</v>
      </c>
      <c r="C23" s="2">
        <v>0</v>
      </c>
    </row>
    <row r="24" spans="1:3" x14ac:dyDescent="0.2">
      <c r="A24">
        <v>6018</v>
      </c>
      <c r="B24" t="s">
        <v>15</v>
      </c>
      <c r="C24" s="2">
        <v>0</v>
      </c>
    </row>
    <row r="25" spans="1:3" x14ac:dyDescent="0.2">
      <c r="A25">
        <v>7004</v>
      </c>
      <c r="B25" t="s">
        <v>16</v>
      </c>
      <c r="C25" s="2">
        <v>0</v>
      </c>
    </row>
    <row r="26" spans="1:3" x14ac:dyDescent="0.2">
      <c r="A26">
        <v>7006</v>
      </c>
      <c r="B26" t="s">
        <v>17</v>
      </c>
      <c r="C26" s="2">
        <v>0</v>
      </c>
    </row>
    <row r="27" spans="1:3" x14ac:dyDescent="0.2">
      <c r="A27">
        <v>7007</v>
      </c>
      <c r="B27" t="s">
        <v>18</v>
      </c>
      <c r="C27" s="2">
        <v>0</v>
      </c>
    </row>
    <row r="28" spans="1:3" x14ac:dyDescent="0.2">
      <c r="A28">
        <v>7009</v>
      </c>
      <c r="B28" t="s">
        <v>19</v>
      </c>
      <c r="C28" s="2">
        <v>0</v>
      </c>
    </row>
    <row r="29" spans="1:3" x14ac:dyDescent="0.2">
      <c r="A29">
        <v>7012</v>
      </c>
      <c r="B29" t="s">
        <v>20</v>
      </c>
      <c r="C29" s="2">
        <v>0</v>
      </c>
    </row>
    <row r="30" spans="1:3" x14ac:dyDescent="0.2">
      <c r="A30">
        <v>7014</v>
      </c>
      <c r="B30" t="s">
        <v>21</v>
      </c>
      <c r="C30" s="2">
        <v>0</v>
      </c>
    </row>
    <row r="31" spans="1:3" x14ac:dyDescent="0.2">
      <c r="A31">
        <v>7017</v>
      </c>
      <c r="B31" t="s">
        <v>22</v>
      </c>
      <c r="C31" s="2">
        <v>0</v>
      </c>
    </row>
    <row r="32" spans="1:3" x14ac:dyDescent="0.2">
      <c r="A32">
        <v>7018</v>
      </c>
      <c r="B32" t="s">
        <v>23</v>
      </c>
      <c r="C32" s="2">
        <v>0</v>
      </c>
    </row>
    <row r="33" spans="1:3" x14ac:dyDescent="0.2">
      <c r="A33">
        <v>7020</v>
      </c>
      <c r="B33" t="s">
        <v>24</v>
      </c>
      <c r="C33" s="2">
        <v>0</v>
      </c>
    </row>
    <row r="34" spans="1:3" x14ac:dyDescent="0.2">
      <c r="A34">
        <v>7032</v>
      </c>
      <c r="B34" t="s">
        <v>25</v>
      </c>
      <c r="C34" s="2">
        <v>38000</v>
      </c>
    </row>
    <row r="35" spans="1:3" x14ac:dyDescent="0.2">
      <c r="A35">
        <v>7201</v>
      </c>
      <c r="B35" t="s">
        <v>26</v>
      </c>
      <c r="C35" s="2">
        <v>0</v>
      </c>
    </row>
    <row r="36" spans="1:3" x14ac:dyDescent="0.2">
      <c r="A36">
        <v>7204</v>
      </c>
      <c r="B36" t="s">
        <v>27</v>
      </c>
      <c r="C36" s="2">
        <v>0</v>
      </c>
    </row>
    <row r="37" spans="1:3" x14ac:dyDescent="0.2">
      <c r="A37">
        <v>7206</v>
      </c>
      <c r="B37" t="s">
        <v>28</v>
      </c>
      <c r="C37" s="2">
        <v>0</v>
      </c>
    </row>
    <row r="38" spans="1:3" x14ac:dyDescent="0.2">
      <c r="A38">
        <v>7207</v>
      </c>
      <c r="B38" t="s">
        <v>29</v>
      </c>
      <c r="C38" s="2">
        <v>0</v>
      </c>
    </row>
    <row r="39" spans="1:3" x14ac:dyDescent="0.2">
      <c r="A39">
        <v>7208</v>
      </c>
      <c r="B39" t="s">
        <v>30</v>
      </c>
      <c r="C39" s="2">
        <v>0</v>
      </c>
    </row>
    <row r="40" spans="1:3" x14ac:dyDescent="0.2">
      <c r="A40">
        <v>7210</v>
      </c>
      <c r="B40" t="s">
        <v>31</v>
      </c>
      <c r="C40" s="2">
        <v>0</v>
      </c>
    </row>
    <row r="41" spans="1:3" x14ac:dyDescent="0.2">
      <c r="A41">
        <v>7218</v>
      </c>
      <c r="B41" t="s">
        <v>32</v>
      </c>
      <c r="C41" s="2">
        <v>24000</v>
      </c>
    </row>
    <row r="42" spans="1:3" x14ac:dyDescent="0.2">
      <c r="A42">
        <v>7310</v>
      </c>
      <c r="B42" t="s">
        <v>33</v>
      </c>
      <c r="C42" s="2">
        <v>0</v>
      </c>
    </row>
    <row r="43" spans="1:3" x14ac:dyDescent="0.2">
      <c r="A43">
        <v>7313</v>
      </c>
      <c r="B43" t="s">
        <v>34</v>
      </c>
      <c r="C43" s="2">
        <v>0</v>
      </c>
    </row>
    <row r="44" spans="1:3" x14ac:dyDescent="0.2">
      <c r="A44">
        <v>7314</v>
      </c>
      <c r="B44" t="s">
        <v>35</v>
      </c>
      <c r="C44" s="2">
        <v>0</v>
      </c>
    </row>
    <row r="45" spans="1:3" x14ac:dyDescent="0.2">
      <c r="A45">
        <v>7320</v>
      </c>
      <c r="B45" t="s">
        <v>36</v>
      </c>
      <c r="C45" s="2">
        <v>0</v>
      </c>
    </row>
    <row r="46" spans="1:3" x14ac:dyDescent="0.2">
      <c r="A46">
        <v>7335</v>
      </c>
      <c r="B46" t="s">
        <v>37</v>
      </c>
      <c r="C46" s="2">
        <v>0</v>
      </c>
    </row>
    <row r="47" spans="1:3" x14ac:dyDescent="0.2">
      <c r="A47">
        <v>7349</v>
      </c>
      <c r="B47" t="s">
        <v>38</v>
      </c>
      <c r="C47" s="2">
        <v>20000</v>
      </c>
    </row>
    <row r="48" spans="1:3" x14ac:dyDescent="0.2">
      <c r="A48">
        <v>8101</v>
      </c>
      <c r="B48" t="s">
        <v>71</v>
      </c>
      <c r="C48" s="2">
        <f>C11*0.2</f>
        <v>288631.77600000001</v>
      </c>
    </row>
    <row r="49" spans="1:3" x14ac:dyDescent="0.2">
      <c r="C49" s="2"/>
    </row>
    <row r="50" spans="1:3" x14ac:dyDescent="0.2">
      <c r="B50" t="s">
        <v>39</v>
      </c>
      <c r="C50" s="2">
        <f>SUM(C22:C48)</f>
        <v>370631.77600000001</v>
      </c>
    </row>
    <row r="51" spans="1:3" x14ac:dyDescent="0.2">
      <c r="C51" s="2"/>
    </row>
    <row r="52" spans="1:3" x14ac:dyDescent="0.2">
      <c r="B52" t="s">
        <v>4</v>
      </c>
      <c r="C52" s="2">
        <f>C50+C19</f>
        <v>1422883.7040000001</v>
      </c>
    </row>
    <row r="53" spans="1:3" x14ac:dyDescent="0.2">
      <c r="C53" s="2"/>
    </row>
    <row r="54" spans="1:3" x14ac:dyDescent="0.2">
      <c r="A54" t="s">
        <v>40</v>
      </c>
      <c r="C54" s="2">
        <f>C11-C52</f>
        <v>20275.175999999745</v>
      </c>
    </row>
    <row r="56" spans="1:3" x14ac:dyDescent="0.2">
      <c r="C56" s="1">
        <v>0.2140491641502423</v>
      </c>
    </row>
    <row r="58" spans="1:3" x14ac:dyDescent="0.2">
      <c r="A58" t="s">
        <v>41</v>
      </c>
    </row>
    <row r="59" spans="1:3" x14ac:dyDescent="0.2">
      <c r="B59" t="s">
        <v>44</v>
      </c>
      <c r="C59" s="2">
        <v>38000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447F0-E095-453B-B5F1-AA5A0AC5D9CC}">
  <dimension ref="A5:C71"/>
  <sheetViews>
    <sheetView topLeftCell="A33" workbookViewId="0">
      <selection activeCell="C18" sqref="C18"/>
    </sheetView>
  </sheetViews>
  <sheetFormatPr baseColWidth="10" defaultColWidth="8.83203125" defaultRowHeight="15" x14ac:dyDescent="0.2"/>
  <cols>
    <col min="1" max="1" width="27.6640625" bestFit="1" customWidth="1"/>
    <col min="2" max="2" width="25.33203125" bestFit="1" customWidth="1"/>
    <col min="3" max="3" width="14.33203125" bestFit="1" customWidth="1"/>
  </cols>
  <sheetData>
    <row r="5" spans="1:3" x14ac:dyDescent="0.2">
      <c r="A5" t="s">
        <v>45</v>
      </c>
    </row>
    <row r="6" spans="1:3" x14ac:dyDescent="0.2">
      <c r="A6" t="s">
        <v>42</v>
      </c>
      <c r="B6" t="s">
        <v>1</v>
      </c>
    </row>
    <row r="9" spans="1:3" x14ac:dyDescent="0.2">
      <c r="A9" t="s">
        <v>2</v>
      </c>
      <c r="C9" t="s">
        <v>3</v>
      </c>
    </row>
    <row r="10" spans="1:3" x14ac:dyDescent="0.2">
      <c r="B10" t="s">
        <v>46</v>
      </c>
      <c r="C10" s="2">
        <v>3595558.08</v>
      </c>
    </row>
    <row r="11" spans="1:3" x14ac:dyDescent="0.2">
      <c r="B11" t="s">
        <v>47</v>
      </c>
      <c r="C11" s="2">
        <v>0</v>
      </c>
    </row>
    <row r="12" spans="1:3" x14ac:dyDescent="0.2">
      <c r="B12" t="s">
        <v>48</v>
      </c>
      <c r="C12" s="2">
        <v>0</v>
      </c>
    </row>
    <row r="13" spans="1:3" x14ac:dyDescent="0.2">
      <c r="B13" t="s">
        <v>49</v>
      </c>
      <c r="C13" s="2">
        <v>0</v>
      </c>
    </row>
    <row r="14" spans="1:3" x14ac:dyDescent="0.2">
      <c r="B14" t="s">
        <v>50</v>
      </c>
      <c r="C14" s="2"/>
    </row>
    <row r="15" spans="1:3" x14ac:dyDescent="0.2">
      <c r="B15" t="s">
        <v>51</v>
      </c>
      <c r="C15" s="2">
        <v>0</v>
      </c>
    </row>
    <row r="16" spans="1:3" x14ac:dyDescent="0.2">
      <c r="B16" t="s">
        <v>52</v>
      </c>
      <c r="C16" s="2">
        <v>0</v>
      </c>
    </row>
    <row r="17" spans="1:3" x14ac:dyDescent="0.2">
      <c r="B17" t="s">
        <v>4</v>
      </c>
      <c r="C17" s="2">
        <f>SUM(C10:C16)</f>
        <v>3595558.08</v>
      </c>
    </row>
    <row r="18" spans="1:3" x14ac:dyDescent="0.2">
      <c r="C18" s="2"/>
    </row>
    <row r="19" spans="1:3" x14ac:dyDescent="0.2">
      <c r="A19" t="s">
        <v>5</v>
      </c>
      <c r="C19" s="2"/>
    </row>
    <row r="20" spans="1:3" x14ac:dyDescent="0.2">
      <c r="A20" t="s">
        <v>6</v>
      </c>
      <c r="C20" s="2"/>
    </row>
    <row r="21" spans="1:3" x14ac:dyDescent="0.2">
      <c r="B21" t="s">
        <v>7</v>
      </c>
      <c r="C21" s="2">
        <f>1531363.8724+48000</f>
        <v>1579363.8724</v>
      </c>
    </row>
    <row r="22" spans="1:3" x14ac:dyDescent="0.2">
      <c r="B22" t="s">
        <v>8</v>
      </c>
      <c r="C22" s="2">
        <f>329551.428+(48000*0.425)</f>
        <v>349951.42800000001</v>
      </c>
    </row>
    <row r="23" spans="1:3" x14ac:dyDescent="0.2">
      <c r="B23" t="s">
        <v>9</v>
      </c>
      <c r="C23" s="2">
        <v>71560</v>
      </c>
    </row>
    <row r="24" spans="1:3" x14ac:dyDescent="0.2">
      <c r="B24" t="s">
        <v>10</v>
      </c>
      <c r="C24" s="2">
        <v>19321.2</v>
      </c>
    </row>
    <row r="25" spans="1:3" x14ac:dyDescent="0.2">
      <c r="B25" t="s">
        <v>11</v>
      </c>
      <c r="C25" s="2">
        <f>SUM(C21:C24)</f>
        <v>2020196.5004</v>
      </c>
    </row>
    <row r="26" spans="1:3" x14ac:dyDescent="0.2">
      <c r="C26" s="2"/>
    </row>
    <row r="27" spans="1:3" x14ac:dyDescent="0.2">
      <c r="A27" t="s">
        <v>12</v>
      </c>
      <c r="C27" s="2"/>
    </row>
    <row r="28" spans="1:3" x14ac:dyDescent="0.2">
      <c r="A28">
        <v>6000</v>
      </c>
      <c r="B28" t="s">
        <v>53</v>
      </c>
      <c r="C28" s="2">
        <v>500</v>
      </c>
    </row>
    <row r="29" spans="1:3" x14ac:dyDescent="0.2">
      <c r="A29">
        <v>6009</v>
      </c>
      <c r="B29" t="s">
        <v>14</v>
      </c>
      <c r="C29" s="2">
        <v>0</v>
      </c>
    </row>
    <row r="30" spans="1:3" x14ac:dyDescent="0.2">
      <c r="A30">
        <v>6018</v>
      </c>
      <c r="B30" t="s">
        <v>15</v>
      </c>
      <c r="C30" s="2">
        <v>0</v>
      </c>
    </row>
    <row r="31" spans="1:3" x14ac:dyDescent="0.2">
      <c r="A31">
        <v>7004</v>
      </c>
      <c r="B31" t="s">
        <v>16</v>
      </c>
      <c r="C31" s="2">
        <v>0</v>
      </c>
    </row>
    <row r="32" spans="1:3" x14ac:dyDescent="0.2">
      <c r="A32">
        <v>7006</v>
      </c>
      <c r="B32" t="s">
        <v>17</v>
      </c>
      <c r="C32" s="2">
        <v>0</v>
      </c>
    </row>
    <row r="33" spans="1:3" x14ac:dyDescent="0.2">
      <c r="A33">
        <v>7007</v>
      </c>
      <c r="B33" t="s">
        <v>18</v>
      </c>
      <c r="C33" s="2">
        <v>0</v>
      </c>
    </row>
    <row r="34" spans="1:3" x14ac:dyDescent="0.2">
      <c r="A34">
        <v>7009</v>
      </c>
      <c r="B34" t="s">
        <v>19</v>
      </c>
      <c r="C34" s="2">
        <v>5000</v>
      </c>
    </row>
    <row r="35" spans="1:3" x14ac:dyDescent="0.2">
      <c r="A35">
        <v>7012</v>
      </c>
      <c r="B35" t="s">
        <v>20</v>
      </c>
      <c r="C35" s="2">
        <v>0</v>
      </c>
    </row>
    <row r="36" spans="1:3" x14ac:dyDescent="0.2">
      <c r="A36">
        <v>7014</v>
      </c>
      <c r="B36" t="s">
        <v>21</v>
      </c>
      <c r="C36" s="2">
        <v>0</v>
      </c>
    </row>
    <row r="37" spans="1:3" x14ac:dyDescent="0.2">
      <c r="A37">
        <v>7017</v>
      </c>
      <c r="B37" t="s">
        <v>22</v>
      </c>
      <c r="C37" s="2">
        <v>0</v>
      </c>
    </row>
    <row r="38" spans="1:3" x14ac:dyDescent="0.2">
      <c r="A38">
        <v>7018</v>
      </c>
      <c r="B38" t="s">
        <v>23</v>
      </c>
      <c r="C38" s="2">
        <v>50000</v>
      </c>
    </row>
    <row r="39" spans="1:3" x14ac:dyDescent="0.2">
      <c r="A39">
        <v>7020</v>
      </c>
      <c r="B39" t="s">
        <v>24</v>
      </c>
      <c r="C39" s="2">
        <v>0</v>
      </c>
    </row>
    <row r="40" spans="1:3" x14ac:dyDescent="0.2">
      <c r="A40">
        <v>7032</v>
      </c>
      <c r="B40" t="s">
        <v>25</v>
      </c>
      <c r="C40" s="2">
        <v>52100</v>
      </c>
    </row>
    <row r="41" spans="1:3" x14ac:dyDescent="0.2">
      <c r="A41">
        <v>7201</v>
      </c>
      <c r="B41" t="s">
        <v>26</v>
      </c>
      <c r="C41" s="2">
        <v>10000</v>
      </c>
    </row>
    <row r="42" spans="1:3" x14ac:dyDescent="0.2">
      <c r="A42">
        <v>7204</v>
      </c>
      <c r="B42" t="s">
        <v>27</v>
      </c>
      <c r="C42" s="2">
        <v>0</v>
      </c>
    </row>
    <row r="43" spans="1:3" x14ac:dyDescent="0.2">
      <c r="A43">
        <v>7206</v>
      </c>
      <c r="B43" t="s">
        <v>28</v>
      </c>
      <c r="C43" s="2">
        <v>20000</v>
      </c>
    </row>
    <row r="44" spans="1:3" x14ac:dyDescent="0.2">
      <c r="A44">
        <v>7207</v>
      </c>
      <c r="B44" t="s">
        <v>29</v>
      </c>
      <c r="C44" s="2">
        <v>0</v>
      </c>
    </row>
    <row r="45" spans="1:3" x14ac:dyDescent="0.2">
      <c r="A45">
        <v>7208</v>
      </c>
      <c r="B45" t="s">
        <v>30</v>
      </c>
      <c r="C45" s="2">
        <v>0</v>
      </c>
    </row>
    <row r="46" spans="1:3" x14ac:dyDescent="0.2">
      <c r="A46">
        <v>7210</v>
      </c>
      <c r="B46" t="s">
        <v>31</v>
      </c>
      <c r="C46" s="2">
        <v>0</v>
      </c>
    </row>
    <row r="47" spans="1:3" x14ac:dyDescent="0.2">
      <c r="A47">
        <v>7218</v>
      </c>
      <c r="B47" t="s">
        <v>32</v>
      </c>
      <c r="C47" s="2">
        <v>50000</v>
      </c>
    </row>
    <row r="48" spans="1:3" x14ac:dyDescent="0.2">
      <c r="A48">
        <v>7310</v>
      </c>
      <c r="B48" t="s">
        <v>33</v>
      </c>
      <c r="C48" s="2">
        <v>0</v>
      </c>
    </row>
    <row r="49" spans="1:3" x14ac:dyDescent="0.2">
      <c r="A49">
        <v>7313</v>
      </c>
      <c r="B49" t="s">
        <v>34</v>
      </c>
      <c r="C49" s="2">
        <v>0</v>
      </c>
    </row>
    <row r="50" spans="1:3" x14ac:dyDescent="0.2">
      <c r="A50">
        <v>7314</v>
      </c>
      <c r="B50" t="s">
        <v>35</v>
      </c>
      <c r="C50" s="2">
        <v>3115</v>
      </c>
    </row>
    <row r="51" spans="1:3" x14ac:dyDescent="0.2">
      <c r="A51">
        <v>7320</v>
      </c>
      <c r="B51" t="s">
        <v>36</v>
      </c>
      <c r="C51" s="2">
        <v>0</v>
      </c>
    </row>
    <row r="52" spans="1:3" x14ac:dyDescent="0.2">
      <c r="A52">
        <v>7335</v>
      </c>
      <c r="B52" t="s">
        <v>37</v>
      </c>
      <c r="C52" s="2">
        <v>0</v>
      </c>
    </row>
    <row r="53" spans="1:3" x14ac:dyDescent="0.2">
      <c r="A53">
        <v>7349</v>
      </c>
      <c r="B53" t="s">
        <v>38</v>
      </c>
      <c r="C53" s="2">
        <v>36000</v>
      </c>
    </row>
    <row r="54" spans="1:3" x14ac:dyDescent="0.2">
      <c r="A54">
        <v>8101</v>
      </c>
      <c r="B54" t="s">
        <v>71</v>
      </c>
      <c r="C54" s="2">
        <f>C17*0.35</f>
        <v>1258445.328</v>
      </c>
    </row>
    <row r="55" spans="1:3" x14ac:dyDescent="0.2">
      <c r="C55" s="2"/>
    </row>
    <row r="56" spans="1:3" x14ac:dyDescent="0.2">
      <c r="B56" t="s">
        <v>39</v>
      </c>
      <c r="C56" s="2">
        <f>SUM(C28:C54)</f>
        <v>1485160.328</v>
      </c>
    </row>
    <row r="57" spans="1:3" x14ac:dyDescent="0.2">
      <c r="C57" s="2"/>
    </row>
    <row r="58" spans="1:3" x14ac:dyDescent="0.2">
      <c r="B58" t="s">
        <v>4</v>
      </c>
      <c r="C58" s="2">
        <f>C56+C25</f>
        <v>3505356.8284</v>
      </c>
    </row>
    <row r="60" spans="1:3" x14ac:dyDescent="0.2">
      <c r="A60" t="s">
        <v>40</v>
      </c>
      <c r="C60" s="2">
        <f>C17-C58</f>
        <v>90201.251600000076</v>
      </c>
    </row>
    <row r="62" spans="1:3" x14ac:dyDescent="0.2">
      <c r="C62" s="1"/>
    </row>
    <row r="64" spans="1:3" x14ac:dyDescent="0.2">
      <c r="A64" t="s">
        <v>41</v>
      </c>
      <c r="C64" s="2"/>
    </row>
    <row r="65" spans="2:3" x14ac:dyDescent="0.2">
      <c r="B65" t="s">
        <v>54</v>
      </c>
      <c r="C65" s="2">
        <v>120</v>
      </c>
    </row>
    <row r="66" spans="2:3" x14ac:dyDescent="0.2">
      <c r="B66" t="s">
        <v>55</v>
      </c>
      <c r="C66" s="2">
        <v>7000</v>
      </c>
    </row>
    <row r="67" spans="2:3" x14ac:dyDescent="0.2">
      <c r="B67" t="s">
        <v>56</v>
      </c>
      <c r="C67" s="2">
        <v>240</v>
      </c>
    </row>
    <row r="68" spans="2:3" x14ac:dyDescent="0.2">
      <c r="B68" t="s">
        <v>57</v>
      </c>
      <c r="C68" s="2">
        <v>7000</v>
      </c>
    </row>
    <row r="69" spans="2:3" x14ac:dyDescent="0.2">
      <c r="B69" t="s">
        <v>58</v>
      </c>
      <c r="C69" s="2">
        <v>240</v>
      </c>
    </row>
    <row r="70" spans="2:3" x14ac:dyDescent="0.2">
      <c r="B70" t="s">
        <v>59</v>
      </c>
      <c r="C70" s="2">
        <v>37500</v>
      </c>
    </row>
    <row r="71" spans="2:3" x14ac:dyDescent="0.2">
      <c r="B71" t="s">
        <v>60</v>
      </c>
      <c r="C71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A733C-E211-4CF7-8E57-773F8C26A5C8}">
  <dimension ref="A5:C69"/>
  <sheetViews>
    <sheetView tabSelected="1" workbookViewId="0">
      <selection activeCell="C19" sqref="C19"/>
    </sheetView>
  </sheetViews>
  <sheetFormatPr baseColWidth="10" defaultColWidth="8.83203125" defaultRowHeight="15" x14ac:dyDescent="0.2"/>
  <cols>
    <col min="1" max="1" width="27.6640625" bestFit="1" customWidth="1"/>
    <col min="2" max="2" width="25.33203125" bestFit="1" customWidth="1"/>
    <col min="3" max="3" width="14.33203125" bestFit="1" customWidth="1"/>
  </cols>
  <sheetData>
    <row r="5" spans="1:3" x14ac:dyDescent="0.2">
      <c r="A5" t="s">
        <v>61</v>
      </c>
    </row>
    <row r="6" spans="1:3" x14ac:dyDescent="0.2">
      <c r="A6" t="s">
        <v>42</v>
      </c>
      <c r="B6" t="s">
        <v>1</v>
      </c>
    </row>
    <row r="9" spans="1:3" x14ac:dyDescent="0.2">
      <c r="A9" t="s">
        <v>2</v>
      </c>
      <c r="C9" t="s">
        <v>3</v>
      </c>
    </row>
    <row r="10" spans="1:3" x14ac:dyDescent="0.2">
      <c r="B10" t="s">
        <v>62</v>
      </c>
      <c r="C10" s="2">
        <v>4839065.76</v>
      </c>
    </row>
    <row r="11" spans="1:3" x14ac:dyDescent="0.2">
      <c r="B11" t="s">
        <v>63</v>
      </c>
      <c r="C11" s="2">
        <v>0</v>
      </c>
    </row>
    <row r="12" spans="1:3" x14ac:dyDescent="0.2">
      <c r="B12" t="s">
        <v>64</v>
      </c>
      <c r="C12" s="2">
        <v>0</v>
      </c>
    </row>
    <row r="13" spans="1:3" x14ac:dyDescent="0.2">
      <c r="B13" t="s">
        <v>65</v>
      </c>
      <c r="C13" s="2">
        <v>0</v>
      </c>
    </row>
    <row r="14" spans="1:3" x14ac:dyDescent="0.2">
      <c r="B14" t="s">
        <v>66</v>
      </c>
      <c r="C14" s="2">
        <v>0</v>
      </c>
    </row>
    <row r="15" spans="1:3" x14ac:dyDescent="0.2">
      <c r="B15" t="s">
        <v>67</v>
      </c>
      <c r="C15" s="2">
        <v>0</v>
      </c>
    </row>
    <row r="16" spans="1:3" x14ac:dyDescent="0.2">
      <c r="B16" t="s">
        <v>50</v>
      </c>
      <c r="C16" s="2"/>
    </row>
    <row r="17" spans="1:3" x14ac:dyDescent="0.2">
      <c r="B17" t="s">
        <v>68</v>
      </c>
      <c r="C17" s="2">
        <v>0</v>
      </c>
    </row>
    <row r="18" spans="1:3" x14ac:dyDescent="0.2">
      <c r="B18" t="s">
        <v>4</v>
      </c>
      <c r="C18" s="2">
        <f>SUM(C10:C17)</f>
        <v>4839065.76</v>
      </c>
    </row>
    <row r="19" spans="1:3" x14ac:dyDescent="0.2">
      <c r="C19" s="2"/>
    </row>
    <row r="20" spans="1:3" x14ac:dyDescent="0.2">
      <c r="A20" t="s">
        <v>5</v>
      </c>
      <c r="C20" s="2"/>
    </row>
    <row r="21" spans="1:3" x14ac:dyDescent="0.2">
      <c r="A21" t="s">
        <v>6</v>
      </c>
      <c r="C21" s="2"/>
    </row>
    <row r="22" spans="1:3" x14ac:dyDescent="0.2">
      <c r="B22" t="s">
        <v>7</v>
      </c>
      <c r="C22" s="2">
        <v>1735145.3459999999</v>
      </c>
    </row>
    <row r="23" spans="1:3" x14ac:dyDescent="0.2">
      <c r="B23" t="s">
        <v>8</v>
      </c>
      <c r="C23" s="2">
        <v>791226.27777599997</v>
      </c>
    </row>
    <row r="24" spans="1:3" x14ac:dyDescent="0.2">
      <c r="B24" t="s">
        <v>9</v>
      </c>
      <c r="C24" s="2">
        <v>134377.60000000001</v>
      </c>
    </row>
    <row r="25" spans="1:3" x14ac:dyDescent="0.2">
      <c r="B25" t="s">
        <v>10</v>
      </c>
      <c r="C25" s="2">
        <v>61276.185599999997</v>
      </c>
    </row>
    <row r="26" spans="1:3" x14ac:dyDescent="0.2">
      <c r="B26" t="s">
        <v>11</v>
      </c>
      <c r="C26" s="2">
        <v>2722025.4093760001</v>
      </c>
    </row>
    <row r="27" spans="1:3" x14ac:dyDescent="0.2">
      <c r="C27" s="2"/>
    </row>
    <row r="28" spans="1:3" x14ac:dyDescent="0.2">
      <c r="A28" t="s">
        <v>12</v>
      </c>
      <c r="C28" s="2"/>
    </row>
    <row r="29" spans="1:3" x14ac:dyDescent="0.2">
      <c r="A29">
        <v>6000</v>
      </c>
      <c r="B29" t="s">
        <v>13</v>
      </c>
      <c r="C29" s="2">
        <v>1000</v>
      </c>
    </row>
    <row r="30" spans="1:3" x14ac:dyDescent="0.2">
      <c r="A30">
        <v>6009</v>
      </c>
      <c r="B30" t="s">
        <v>14</v>
      </c>
      <c r="C30" s="2">
        <v>0</v>
      </c>
    </row>
    <row r="31" spans="1:3" x14ac:dyDescent="0.2">
      <c r="A31">
        <v>6018</v>
      </c>
      <c r="B31" t="s">
        <v>15</v>
      </c>
      <c r="C31" s="2">
        <v>0</v>
      </c>
    </row>
    <row r="32" spans="1:3" x14ac:dyDescent="0.2">
      <c r="A32">
        <v>7004</v>
      </c>
      <c r="B32" t="s">
        <v>16</v>
      </c>
      <c r="C32" s="2">
        <v>0</v>
      </c>
    </row>
    <row r="33" spans="1:3" x14ac:dyDescent="0.2">
      <c r="A33">
        <v>7006</v>
      </c>
      <c r="B33" t="s">
        <v>17</v>
      </c>
      <c r="C33" s="2">
        <v>0</v>
      </c>
    </row>
    <row r="34" spans="1:3" x14ac:dyDescent="0.2">
      <c r="A34">
        <v>7007</v>
      </c>
      <c r="B34" t="s">
        <v>18</v>
      </c>
      <c r="C34" s="2">
        <v>0</v>
      </c>
    </row>
    <row r="35" spans="1:3" x14ac:dyDescent="0.2">
      <c r="A35">
        <v>7009</v>
      </c>
      <c r="B35" t="s">
        <v>19</v>
      </c>
      <c r="C35" s="2">
        <v>4000</v>
      </c>
    </row>
    <row r="36" spans="1:3" x14ac:dyDescent="0.2">
      <c r="A36">
        <v>7012</v>
      </c>
      <c r="B36" t="s">
        <v>20</v>
      </c>
      <c r="C36" s="2">
        <v>0</v>
      </c>
    </row>
    <row r="37" spans="1:3" x14ac:dyDescent="0.2">
      <c r="A37">
        <v>7014</v>
      </c>
      <c r="B37" t="s">
        <v>21</v>
      </c>
      <c r="C37" s="2">
        <v>0</v>
      </c>
    </row>
    <row r="38" spans="1:3" x14ac:dyDescent="0.2">
      <c r="A38">
        <v>7017</v>
      </c>
      <c r="B38" t="s">
        <v>22</v>
      </c>
      <c r="C38" s="2">
        <v>0</v>
      </c>
    </row>
    <row r="39" spans="1:3" x14ac:dyDescent="0.2">
      <c r="A39">
        <v>7018</v>
      </c>
      <c r="B39" t="s">
        <v>23</v>
      </c>
      <c r="C39" s="2">
        <v>45000</v>
      </c>
    </row>
    <row r="40" spans="1:3" x14ac:dyDescent="0.2">
      <c r="A40">
        <v>7020</v>
      </c>
      <c r="B40" t="s">
        <v>24</v>
      </c>
      <c r="C40" s="2">
        <v>0</v>
      </c>
    </row>
    <row r="41" spans="1:3" x14ac:dyDescent="0.2">
      <c r="A41">
        <v>7032</v>
      </c>
      <c r="B41" t="s">
        <v>25</v>
      </c>
      <c r="C41" s="2">
        <v>34000</v>
      </c>
    </row>
    <row r="42" spans="1:3" x14ac:dyDescent="0.2">
      <c r="A42">
        <v>7201</v>
      </c>
      <c r="B42" t="s">
        <v>26</v>
      </c>
      <c r="C42" s="2">
        <v>7500</v>
      </c>
    </row>
    <row r="43" spans="1:3" x14ac:dyDescent="0.2">
      <c r="A43">
        <v>7204</v>
      </c>
      <c r="B43" t="s">
        <v>27</v>
      </c>
      <c r="C43" s="2">
        <v>0</v>
      </c>
    </row>
    <row r="44" spans="1:3" x14ac:dyDescent="0.2">
      <c r="A44">
        <v>7206</v>
      </c>
      <c r="B44" t="s">
        <v>28</v>
      </c>
      <c r="C44" s="2">
        <v>20000</v>
      </c>
    </row>
    <row r="45" spans="1:3" x14ac:dyDescent="0.2">
      <c r="A45">
        <v>7207</v>
      </c>
      <c r="B45" t="s">
        <v>29</v>
      </c>
      <c r="C45" s="2">
        <v>0</v>
      </c>
    </row>
    <row r="46" spans="1:3" x14ac:dyDescent="0.2">
      <c r="A46">
        <v>7208</v>
      </c>
      <c r="B46" t="s">
        <v>30</v>
      </c>
      <c r="C46" s="2">
        <v>0</v>
      </c>
    </row>
    <row r="47" spans="1:3" x14ac:dyDescent="0.2">
      <c r="A47">
        <v>7210</v>
      </c>
      <c r="B47" t="s">
        <v>31</v>
      </c>
      <c r="C47" s="2">
        <v>0</v>
      </c>
    </row>
    <row r="48" spans="1:3" x14ac:dyDescent="0.2">
      <c r="A48">
        <v>7218</v>
      </c>
      <c r="B48" t="s">
        <v>32</v>
      </c>
      <c r="C48" s="2">
        <v>30000</v>
      </c>
    </row>
    <row r="49" spans="1:3" x14ac:dyDescent="0.2">
      <c r="A49">
        <v>7310</v>
      </c>
      <c r="B49" t="s">
        <v>33</v>
      </c>
      <c r="C49" s="2">
        <v>0</v>
      </c>
    </row>
    <row r="50" spans="1:3" x14ac:dyDescent="0.2">
      <c r="A50">
        <v>7313</v>
      </c>
      <c r="B50" t="s">
        <v>34</v>
      </c>
      <c r="C50" s="2">
        <v>0</v>
      </c>
    </row>
    <row r="51" spans="1:3" x14ac:dyDescent="0.2">
      <c r="A51">
        <v>7314</v>
      </c>
      <c r="B51" t="s">
        <v>35</v>
      </c>
      <c r="C51" s="2">
        <v>1557.5</v>
      </c>
    </row>
    <row r="52" spans="1:3" x14ac:dyDescent="0.2">
      <c r="A52">
        <v>7320</v>
      </c>
      <c r="B52" t="s">
        <v>36</v>
      </c>
      <c r="C52" s="2">
        <v>0</v>
      </c>
    </row>
    <row r="53" spans="1:3" x14ac:dyDescent="0.2">
      <c r="A53">
        <v>7335</v>
      </c>
      <c r="B53" t="s">
        <v>37</v>
      </c>
      <c r="C53" s="2">
        <v>0</v>
      </c>
    </row>
    <row r="54" spans="1:3" x14ac:dyDescent="0.2">
      <c r="A54">
        <v>7349</v>
      </c>
      <c r="B54" t="s">
        <v>38</v>
      </c>
      <c r="C54" s="2">
        <v>45000</v>
      </c>
    </row>
    <row r="55" spans="1:3" x14ac:dyDescent="0.2">
      <c r="A55">
        <v>8101</v>
      </c>
      <c r="B55" t="s">
        <v>71</v>
      </c>
      <c r="C55" s="2">
        <f>C18*0.35</f>
        <v>1693673.0159999998</v>
      </c>
    </row>
    <row r="56" spans="1:3" x14ac:dyDescent="0.2">
      <c r="C56" s="2"/>
    </row>
    <row r="57" spans="1:3" x14ac:dyDescent="0.2">
      <c r="B57" t="s">
        <v>39</v>
      </c>
      <c r="C57" s="2">
        <f>SUM(C29:C55)</f>
        <v>1881730.5159999998</v>
      </c>
    </row>
    <row r="58" spans="1:3" x14ac:dyDescent="0.2">
      <c r="C58" s="2"/>
    </row>
    <row r="59" spans="1:3" x14ac:dyDescent="0.2">
      <c r="B59" t="s">
        <v>4</v>
      </c>
      <c r="C59" s="2">
        <f>C57+C26</f>
        <v>4603755.9253759999</v>
      </c>
    </row>
    <row r="60" spans="1:3" x14ac:dyDescent="0.2">
      <c r="C60" s="2"/>
    </row>
    <row r="61" spans="1:3" x14ac:dyDescent="0.2">
      <c r="A61" t="s">
        <v>40</v>
      </c>
      <c r="C61" s="2">
        <f>C18-C59</f>
        <v>235309.83462399989</v>
      </c>
    </row>
    <row r="63" spans="1:3" x14ac:dyDescent="0.2">
      <c r="C63" s="1"/>
    </row>
    <row r="65" spans="1:3" x14ac:dyDescent="0.2">
      <c r="A65" t="s">
        <v>41</v>
      </c>
    </row>
    <row r="66" spans="1:3" x14ac:dyDescent="0.2">
      <c r="B66" t="s">
        <v>54</v>
      </c>
      <c r="C66" s="2">
        <v>60</v>
      </c>
    </row>
    <row r="67" spans="1:3" x14ac:dyDescent="0.2">
      <c r="B67" t="s">
        <v>69</v>
      </c>
      <c r="C67" s="2">
        <v>0</v>
      </c>
    </row>
    <row r="68" spans="1:3" x14ac:dyDescent="0.2">
      <c r="B68" t="s">
        <v>70</v>
      </c>
      <c r="C68" s="2">
        <v>0</v>
      </c>
    </row>
    <row r="69" spans="1:3" x14ac:dyDescent="0.2">
      <c r="B69" t="s">
        <v>55</v>
      </c>
      <c r="C69" s="2">
        <v>33364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Summit</vt:lpstr>
      <vt:lpstr>YLA</vt:lpstr>
      <vt:lpstr>Tall Pines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Volheim</dc:creator>
  <cp:lastModifiedBy>Lori Mastromonico</cp:lastModifiedBy>
  <dcterms:created xsi:type="dcterms:W3CDTF">2026-08-10T17:53:18Z</dcterms:created>
  <dcterms:modified xsi:type="dcterms:W3CDTF">2026-08-11T20:04:14Z</dcterms:modified>
</cp:coreProperties>
</file>